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840" tabRatio="670" activeTab="3"/>
  </bookViews>
  <sheets>
    <sheet name="CONBS" sheetId="1" r:id="rId1"/>
    <sheet name="CONPL" sheetId="2" r:id="rId2"/>
    <sheet name="CONEQ" sheetId="3" r:id="rId3"/>
    <sheet name="CONCF" sheetId="4" r:id="rId4"/>
    <sheet name="GT_Custom" sheetId="5" state="hidden" r:id="rId5"/>
  </sheets>
  <definedNames>
    <definedName name="Z_25F6A28F_7E19_4326_B0D4_B327C8255BE4_.wvu.PrintArea" localSheetId="0" hidden="1">'CONBS'!$A$1:$E$57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<sst xmlns="http://schemas.openxmlformats.org/spreadsheetml/2006/main" count="200" uniqueCount="149">
  <si>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</si>
  <si>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</si>
  <si>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</si>
  <si>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</si>
  <si>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</si>
  <si>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</si>
  <si>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</si>
  <si>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</si>
  <si>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</si>
  <si>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</si>
  <si>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</si>
  <si>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</si>
  <si>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</si>
  <si>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</si>
  <si>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</si>
  <si>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</si>
  <si>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</si>
  <si>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</si>
  <si>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</si>
  <si>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</si>
  <si>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</si>
  <si>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</si>
  <si>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</si>
  <si>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</si>
  <si>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</si>
  <si>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</si>
  <si>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</si>
  <si>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</si>
  <si>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</si>
  <si>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</si>
  <si>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</si>
  <si>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</si>
  <si>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</si>
  <si>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</si>
  <si>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</si>
  <si>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</si>
  <si>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</si>
  <si>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</si>
  <si>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</si>
  <si>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</si>
  <si>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</si>
  <si>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</si>
  <si>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</si>
  <si>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</si>
  <si>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</si>
  <si>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</si>
  <si>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</si>
  <si>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</si>
  <si>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</si>
  <si>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</si>
  <si>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</si>
  <si>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</si>
  <si>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</si>
  <si>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</si>
  <si>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</si>
  <si>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</si>
  <si>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</si>
  <si>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</si>
  <si>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</si>
  <si>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</si>
  <si>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</si>
  <si>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</si>
  <si>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</si>
  <si>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</si>
  <si>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</si>
  <si>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</si>
  <si>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</si>
  <si>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</si>
  <si>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</si>
  <si>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</si>
  <si>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</si>
  <si>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</si>
  <si>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</si>
  <si>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</si>
  <si>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</si>
  <si>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</si>
  <si>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</si>
  <si>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</si>
  <si>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</si>
  <si>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</si>
  <si>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</si>
  <si>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</si>
  <si>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</si>
  <si>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</si>
  <si>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</si>
  <si>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</si>
  <si>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</si>
  <si>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</si>
  <si>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</si>
  <si>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</si>
  <si>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</si>
  <si>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</si>
  <si>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</si>
  <si>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</si>
  <si>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</si>
  <si>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</si>
  <si>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</si>
  <si>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</si>
  <si>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</si>
  <si>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</si>
  <si>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</si>
  <si>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</si>
  <si>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</si>
  <si>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</si>
  <si>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</si>
  <si>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</si>
  <si>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</si>
  <si>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</si>
  <si>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</si>
  <si>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</si>
  <si>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</si>
  <si>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</si>
  <si>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</si>
  <si>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</si>
  <si>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</si>
  <si>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Interest received</t>
  </si>
  <si>
    <t xml:space="preserve">       -  Withdrawal of fixed deposits</t>
  </si>
  <si>
    <t>Net cash used in financing activities</t>
  </si>
  <si>
    <t>Cash generated from operations</t>
  </si>
  <si>
    <t>Net cash (used in)/generated from operating activities</t>
  </si>
  <si>
    <t>Net loss for the period</t>
  </si>
  <si>
    <t>Net loss before tax</t>
  </si>
  <si>
    <t>Gross (loss)/profit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</si>
  <si>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</si>
  <si>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</si>
  <si>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</si>
  <si>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</si>
  <si>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>Losses per share attributable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</si>
  <si>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</si>
  <si>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</si>
  <si>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</si>
  <si>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</si>
  <si>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>Exchange differences</t>
  </si>
  <si>
    <t>As at 31 March 2007</t>
  </si>
  <si>
    <t>31 March 2007</t>
  </si>
  <si>
    <t>31 March 2006</t>
  </si>
  <si>
    <t>For the period ended 31 March 2007</t>
  </si>
  <si>
    <t>3 months</t>
  </si>
  <si>
    <t>31 March</t>
  </si>
  <si>
    <t xml:space="preserve">3 months </t>
  </si>
  <si>
    <t>ended 31 March 2007</t>
  </si>
  <si>
    <t>ended 31 March 2006</t>
  </si>
  <si>
    <t>financial statements for the year ended 31 December 2006 and the accompanying explanatory notes</t>
  </si>
  <si>
    <t>year ended 31 December 2006 and the accompanying explanatory notes attached to the interim financial statements.</t>
  </si>
  <si>
    <t>statements for the year ended 31 December 2006 and the accompanying explanatory notes attached to the</t>
  </si>
  <si>
    <t>3 months ended</t>
  </si>
  <si>
    <t>Net change in current assets</t>
  </si>
  <si>
    <t>(Loss) / Profit for the period</t>
  </si>
  <si>
    <t>(Loss) / Profit before taxation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</si>
</sst>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]#,##0;[&lt;0]\(#,##0\);\-#"/>
    <numFmt numFmtId="165" formatCode="_(* #,##0_);_(* \(#,##0\);_(* &quot;-&quot;??_);_(@_)"/>
    <numFmt numFmtId="166" formatCode="_-* #,##0.00\ _D_M_-;\-* #,##0.00\ _D_M_-;_-* &quot;-&quot;??\ _D_M_-;_-@_-"/>
    <numFmt numFmtId="167" formatCode="_-* #,##0\ _D_M_-;\-* #,##0\ _D_M_-;_-* &quot;-&quot;??\ _D_M_-;_-@_-"/>
    <numFmt numFmtId="168" formatCode="_(* #,##0.00_);_(* \(#,##0.00\);_(* &quot;-&quot;_);_(@_)"/>
    <numFmt numFmtId="169" formatCode="[&gt;0]#,##0.00;[&lt;0]\(#,##0.00\);\-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[&gt;0]#,##0.0;[&lt;0]\(#,##0.0\);\-#.0"/>
    <numFmt numFmtId="176" formatCode="[&gt;0]#,##0.00;[&lt;0]\(#,##0.00\);\-#.00"/>
    <numFmt numFmtId="177" formatCode="_(* #,##0.0_);_(* \(#,##0.0\);_(* &quot;-&quot;?_);_(@_)"/>
    <numFmt numFmtId="178" formatCode="0.0000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Font="1" applyAlignment="1">
      <alignment/>
    </xf>
    <xf numFmtId="1" fontId="6" fillId="0" borderId="0" xfId="0" applyFont="1" applyAlignment="1">
      <alignment horizontal="center"/>
    </xf>
    <xf numFmtId="169" fontId="6" fillId="0" borderId="0" xfId="0" applyFont="1" applyAlignment="1">
      <alignment/>
    </xf>
    <xf numFmtId="167" fontId="7" fillId="0" borderId="0" xfId="15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9" fillId="0" borderId="0" xfId="15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2" xfId="15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2" xfId="15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3" xfId="15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164" fontId="9" fillId="0" borderId="0" xfId="0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Font="1" applyAlignment="1">
      <alignment/>
    </xf>
    <xf numFmtId="164" fontId="2" fillId="0" borderId="0" xfId="0" applyAlignment="1">
      <alignment horizontal="center"/>
    </xf>
    <xf numFmtId="2" fontId="2" fillId="0" borderId="0" xfId="0" applyAlignment="1">
      <alignment horizontal="center"/>
    </xf>
    <xf numFmtId="164" fontId="1" fillId="0" borderId="0" xfId="0" applyAlignment="1">
      <alignment/>
    </xf>
    <xf numFmtId="164" fontId="1" fillId="0" borderId="0" xfId="0" applyBorder="1" applyAlignment="1">
      <alignment/>
    </xf>
    <xf numFmtId="2" fontId="2" fillId="0" borderId="0" xfId="0" applyAlignment="1">
      <alignment/>
    </xf>
    <xf numFmtId="2" fontId="2" fillId="0" borderId="0" xfId="0" applyFont="1" applyAlignment="1">
      <alignment/>
    </xf>
    <xf numFmtId="2" fontId="4" fillId="0" borderId="0" xfId="0" applyAlignment="1">
      <alignment/>
    </xf>
    <xf numFmtId="0" fontId="2" fillId="0" borderId="0" xfId="0" applyAlignment="1">
      <alignment horizontal="center"/>
    </xf>
    <xf numFmtId="0" fontId="2" fillId="0" borderId="4" xfId="0" applyAlignment="1">
      <alignment horizontal="center"/>
    </xf>
    <xf numFmtId="0" fontId="10" fillId="0" borderId="0" xfId="0" applyFont="1" applyAlignment="1">
      <alignment/>
    </xf>
    <xf numFmtId="165" fontId="1" fillId="0" borderId="0" xfId="0" applyAlignment="1">
      <alignment/>
    </xf>
    <xf numFmtId="165" fontId="1" fillId="0" borderId="0" xfId="15" applyNumberFormat="1" applyAlignment="1">
      <alignment/>
    </xf>
    <xf numFmtId="165" fontId="1" fillId="0" borderId="0" xfId="0" applyNumberFormat="1" applyAlignment="1">
      <alignment/>
    </xf>
    <xf numFmtId="0" fontId="1" fillId="0" borderId="4" xfId="0" applyAlignment="1">
      <alignment/>
    </xf>
    <xf numFmtId="165" fontId="1" fillId="0" borderId="4" xfId="0" applyAlignment="1">
      <alignment/>
    </xf>
    <xf numFmtId="164" fontId="8" fillId="0" borderId="0" xfId="0" applyFont="1" applyBorder="1" applyAlignment="1">
      <alignment horizontal="right"/>
    </xf>
    <xf numFmtId="164" fontId="1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6" fillId="0" borderId="0" xfId="0" applyBorder="1" applyAlignment="1">
      <alignment/>
    </xf>
    <xf numFmtId="2" fontId="2" fillId="0" borderId="0" xfId="0" applyBorder="1" applyAlignment="1">
      <alignment/>
    </xf>
    <xf numFmtId="2" fontId="2" fillId="0" borderId="0" xfId="0" applyBorder="1" applyAlignment="1">
      <alignment horizontal="center"/>
    </xf>
    <xf numFmtId="0" fontId="1" fillId="0" borderId="0" xfId="0" applyBorder="1" applyAlignment="1">
      <alignment/>
    </xf>
    <xf numFmtId="2" fontId="2" fillId="0" borderId="0" xfId="0" applyBorder="1" applyAlignment="1">
      <alignment horizontal="center"/>
    </xf>
    <xf numFmtId="2" fontId="2" fillId="0" borderId="0" xfId="0" applyBorder="1" applyAlignment="1">
      <alignment/>
    </xf>
    <xf numFmtId="1" fontId="2" fillId="0" borderId="0" xfId="0" applyBorder="1" applyAlignment="1">
      <alignment horizontal="center"/>
    </xf>
    <xf numFmtId="2" fontId="2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2" fontId="2" fillId="0" borderId="0" xfId="0" applyFont="1" applyBorder="1" applyAlignment="1">
      <alignment/>
    </xf>
    <xf numFmtId="2" fontId="1" fillId="0" borderId="0" xfId="0" applyFont="1" applyBorder="1" applyAlignment="1">
      <alignment/>
    </xf>
    <xf numFmtId="0" fontId="2" fillId="0" borderId="0" xfId="0" applyBorder="1" applyAlignment="1">
      <alignment horizontal="center"/>
    </xf>
    <xf numFmtId="165" fontId="1" fillId="0" borderId="5" xfId="0" applyBorder="1" applyAlignment="1">
      <alignment/>
    </xf>
    <xf numFmtId="0" fontId="1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Fill="1" applyBorder="1" applyAlignment="1">
      <alignment/>
    </xf>
    <xf numFmtId="164" fontId="7" fillId="0" borderId="6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7" fillId="0" borderId="6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0" xfId="0" applyFill="1" applyAlignment="1">
      <alignment/>
    </xf>
    <xf numFmtId="165" fontId="1" fillId="0" borderId="0" xfId="0" applyNumberFormat="1" applyFill="1" applyAlignment="1">
      <alignment/>
    </xf>
    <xf numFmtId="43" fontId="1" fillId="0" borderId="0" xfId="15" applyFill="1" applyAlignment="1">
      <alignment/>
    </xf>
    <xf numFmtId="165" fontId="1" fillId="0" borderId="0" xfId="15" applyNumberFormat="1" applyFill="1" applyAlignment="1">
      <alignment/>
    </xf>
    <xf numFmtId="0" fontId="1" fillId="0" borderId="1" xfId="0" applyFill="1" applyBorder="1" applyAlignment="1">
      <alignment/>
    </xf>
    <xf numFmtId="165" fontId="1" fillId="0" borderId="5" xfId="0" applyFill="1" applyBorder="1" applyAlignment="1">
      <alignment/>
    </xf>
    <xf numFmtId="167" fontId="7" fillId="0" borderId="0" xfId="15" applyNumberFormat="1" applyFont="1" applyAlignment="1" quotePrefix="1">
      <alignment horizontal="center"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2" fontId="2" fillId="0" borderId="0" xfId="0" applyFill="1" applyBorder="1" applyAlignment="1">
      <alignment horizontal="center"/>
    </xf>
    <xf numFmtId="41" fontId="9" fillId="0" borderId="0" xfId="0" applyNumberFormat="1" applyFont="1" applyAlignment="1">
      <alignment/>
    </xf>
    <xf numFmtId="2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7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Font="1" applyAlignment="1">
      <alignment horizontal="right"/>
    </xf>
    <xf numFmtId="169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0" borderId="4" xfId="0" applyFont="1" applyAlignment="1">
      <alignment/>
    </xf>
    <xf numFmtId="164" fontId="7" fillId="0" borderId="11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Alignment="1">
      <alignment/>
    </xf>
    <xf numFmtId="164" fontId="7" fillId="0" borderId="12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7" fillId="0" borderId="13" xfId="0" applyFont="1" applyBorder="1" applyAlignment="1">
      <alignment/>
    </xf>
    <xf numFmtId="43" fontId="9" fillId="0" borderId="0" xfId="15" applyFont="1" applyAlignment="1">
      <alignment/>
    </xf>
    <xf numFmtId="0" fontId="0" fillId="0" borderId="0" xfId="0" applyFont="1" applyFill="1" applyAlignment="1">
      <alignment/>
    </xf>
    <xf numFmtId="164" fontId="7" fillId="0" borderId="13" xfId="0" applyFont="1" applyFill="1" applyBorder="1" applyAlignment="1">
      <alignment/>
    </xf>
    <xf numFmtId="164" fontId="7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43" fontId="9" fillId="0" borderId="0" xfId="15" applyFont="1" applyFill="1" applyAlignment="1">
      <alignment/>
    </xf>
    <xf numFmtId="43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164" fontId="13" fillId="0" borderId="0" xfId="0" applyFont="1" applyBorder="1" applyAlignment="1">
      <alignment/>
    </xf>
    <xf numFmtId="43" fontId="0" fillId="0" borderId="8" xfId="15" applyFont="1" applyFill="1" applyBorder="1" applyAlignment="1">
      <alignment/>
    </xf>
    <xf numFmtId="167" fontId="0" fillId="0" borderId="0" xfId="15" applyNumberFormat="1" applyFont="1" applyAlignment="1">
      <alignment/>
    </xf>
    <xf numFmtId="41" fontId="9" fillId="0" borderId="14" xfId="15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2" fontId="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0" borderId="14" xfId="0" applyFont="1" applyFill="1" applyBorder="1" applyAlignment="1">
      <alignment/>
    </xf>
    <xf numFmtId="164" fontId="2" fillId="0" borderId="0" xfId="0" applyFont="1" applyBorder="1" applyAlignment="1" quotePrefix="1">
      <alignment horizontal="center"/>
    </xf>
    <xf numFmtId="164" fontId="1" fillId="0" borderId="0" xfId="0" applyBorder="1" applyAlignment="1">
      <alignment/>
    </xf>
    <xf numFmtId="164" fontId="1" fillId="0" borderId="0" xfId="0" applyFill="1" applyBorder="1" applyAlignment="1">
      <alignment/>
    </xf>
    <xf numFmtId="169" fontId="1" fillId="0" borderId="0" xfId="0" applyBorder="1" applyAlignment="1">
      <alignment/>
    </xf>
    <xf numFmtId="169" fontId="1" fillId="0" borderId="0" xfId="0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14" xfId="0" applyFont="1" applyFill="1" applyBorder="1" applyAlignment="1">
      <alignment/>
    </xf>
    <xf numFmtId="165" fontId="9" fillId="0" borderId="0" xfId="15" applyNumberFormat="1" applyFont="1" applyAlignment="1">
      <alignment horizontal="right"/>
    </xf>
    <xf numFmtId="43" fontId="0" fillId="0" borderId="0" xfId="0" applyNumberFormat="1" applyFont="1" applyFill="1" applyBorder="1" applyAlignment="1">
      <alignment/>
    </xf>
    <xf numFmtId="178" fontId="2" fillId="0" borderId="0" xfId="0" applyNumberFormat="1" applyBorder="1" applyAlignment="1">
      <alignment horizontal="center"/>
    </xf>
    <xf numFmtId="10" fontId="2" fillId="0" borderId="0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0" fillId="0" borderId="8" xfId="15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="75" zoomScaleNormal="75" workbookViewId="0" topLeftCell="A1">
      <selection activeCell="A1" sqref="A1:C56"/>
    </sheetView>
  </sheetViews>
  <sheetFormatPr defaultColWidth="9.140625" defaultRowHeight="12.75"/>
  <cols>
    <col min="1" max="1" width="59.28125" style="85" customWidth="1"/>
    <col min="2" max="2" width="24.7109375" style="85" customWidth="1"/>
    <col min="3" max="3" width="24.00390625" style="85" customWidth="1"/>
    <col min="4" max="4" width="11.28125" style="0" bestFit="1" customWidth="1"/>
  </cols>
  <sheetData>
    <row r="1" spans="1:3" ht="18">
      <c r="A1" s="106" t="s">
        <v>2</v>
      </c>
      <c r="B1" s="107"/>
      <c r="C1" s="108"/>
    </row>
    <row r="2" spans="1:3" ht="15.75">
      <c r="A2" s="109" t="s">
        <v>108</v>
      </c>
      <c r="B2" s="84"/>
      <c r="C2" s="84"/>
    </row>
    <row r="3" spans="1:3" ht="15.75">
      <c r="A3" s="110" t="s">
        <v>133</v>
      </c>
      <c r="B3" s="6" t="s">
        <v>3</v>
      </c>
      <c r="C3" s="111" t="s">
        <v>3</v>
      </c>
    </row>
    <row r="4" spans="1:3" ht="15.75">
      <c r="A4" s="112"/>
      <c r="B4" s="113" t="s">
        <v>134</v>
      </c>
      <c r="C4" s="113" t="s">
        <v>135</v>
      </c>
    </row>
    <row r="5" spans="1:3" ht="15.75">
      <c r="A5" s="114"/>
      <c r="B5" s="111" t="s">
        <v>4</v>
      </c>
      <c r="C5" s="111" t="s">
        <v>4</v>
      </c>
    </row>
    <row r="6" spans="1:3" ht="15.75">
      <c r="A6" s="114"/>
      <c r="B6" s="111"/>
      <c r="C6" s="111"/>
    </row>
    <row r="7" spans="1:3" ht="15.75">
      <c r="A7" s="109" t="s">
        <v>5</v>
      </c>
      <c r="B7" s="107"/>
      <c r="C7" s="107"/>
    </row>
    <row r="8" spans="1:3" ht="15">
      <c r="A8" s="107" t="s">
        <v>6</v>
      </c>
      <c r="B8" s="107">
        <v>14391961</v>
      </c>
      <c r="C8" s="107">
        <v>16483095</v>
      </c>
    </row>
    <row r="9" spans="1:3" ht="15">
      <c r="A9" s="107" t="s">
        <v>7</v>
      </c>
      <c r="B9" s="107">
        <v>11020000</v>
      </c>
      <c r="C9" s="107">
        <v>19345210</v>
      </c>
    </row>
    <row r="10" spans="1:3" ht="15">
      <c r="A10" s="107" t="s">
        <v>8</v>
      </c>
      <c r="B10" s="107">
        <v>0</v>
      </c>
      <c r="C10" s="107">
        <v>388612</v>
      </c>
    </row>
    <row r="11" spans="1:3" ht="15">
      <c r="A11" s="107" t="s">
        <v>9</v>
      </c>
      <c r="B11" s="115">
        <v>0</v>
      </c>
      <c r="C11" s="107">
        <v>543061</v>
      </c>
    </row>
    <row r="12" spans="1:3" ht="15.75">
      <c r="A12" s="107"/>
      <c r="B12" s="117">
        <f>SUM(B8:B11)</f>
        <v>25411961</v>
      </c>
      <c r="C12" s="117">
        <f>SUM(C8:C11)</f>
        <v>36759978</v>
      </c>
    </row>
    <row r="13" spans="1:3" ht="15">
      <c r="A13" s="114"/>
      <c r="B13" s="107"/>
      <c r="C13" s="107"/>
    </row>
    <row r="14" spans="1:3" ht="15.75">
      <c r="A14" s="109" t="s">
        <v>10</v>
      </c>
      <c r="B14" s="107" t="s">
        <v>0</v>
      </c>
      <c r="C14" s="107"/>
    </row>
    <row r="15" spans="1:3" ht="15">
      <c r="A15" s="107" t="s">
        <v>11</v>
      </c>
      <c r="B15" s="107">
        <v>5603264</v>
      </c>
      <c r="C15" s="107">
        <v>12539419</v>
      </c>
    </row>
    <row r="16" spans="1:3" ht="15">
      <c r="A16" s="107" t="s">
        <v>12</v>
      </c>
      <c r="B16" s="107">
        <v>3552469</v>
      </c>
      <c r="C16" s="107">
        <v>4936976</v>
      </c>
    </row>
    <row r="17" spans="1:3" ht="15">
      <c r="A17" s="107" t="s">
        <v>13</v>
      </c>
      <c r="B17" s="107">
        <v>1315504</v>
      </c>
      <c r="C17" s="107">
        <v>1413700</v>
      </c>
    </row>
    <row r="18" spans="1:3" ht="15">
      <c r="A18" s="107" t="s">
        <v>14</v>
      </c>
      <c r="B18" s="119">
        <v>35963</v>
      </c>
      <c r="C18" s="107">
        <v>44764</v>
      </c>
    </row>
    <row r="19" spans="1:3" ht="15.75">
      <c r="A19" s="110" t="s">
        <v>101</v>
      </c>
      <c r="B19" s="117">
        <f>SUM(B15:B18)</f>
        <v>10507200</v>
      </c>
      <c r="C19" s="117">
        <f>SUM(C15:C18)</f>
        <v>18934859</v>
      </c>
    </row>
    <row r="20" spans="1:3" ht="15">
      <c r="A20" s="107" t="s">
        <v>0</v>
      </c>
      <c r="B20" s="114"/>
      <c r="C20" s="114"/>
    </row>
    <row r="21" spans="1:3" ht="15.75">
      <c r="A21" s="109" t="s">
        <v>15</v>
      </c>
      <c r="B21" s="107" t="s">
        <v>0</v>
      </c>
      <c r="C21" s="107" t="s">
        <v>0</v>
      </c>
    </row>
    <row r="22" spans="1:3" ht="15">
      <c r="A22" s="107" t="s">
        <v>16</v>
      </c>
      <c r="B22" s="107">
        <v>1641045</v>
      </c>
      <c r="C22" s="107">
        <v>1827537</v>
      </c>
    </row>
    <row r="23" spans="1:3" ht="15">
      <c r="A23" s="107" t="s">
        <v>17</v>
      </c>
      <c r="B23" s="107">
        <v>7678351</v>
      </c>
      <c r="C23" s="107">
        <v>7696447</v>
      </c>
    </row>
    <row r="24" spans="1:3" ht="15">
      <c r="A24" s="107" t="s">
        <v>113</v>
      </c>
      <c r="B24" s="121">
        <v>124130</v>
      </c>
      <c r="C24" s="107">
        <v>0</v>
      </c>
    </row>
    <row r="25" spans="1:3" ht="15">
      <c r="A25" s="107" t="s">
        <v>18</v>
      </c>
      <c r="B25" s="107">
        <v>128007</v>
      </c>
      <c r="C25" s="107">
        <v>318189</v>
      </c>
    </row>
    <row r="26" spans="1:3" ht="15">
      <c r="A26" s="107" t="s">
        <v>19</v>
      </c>
      <c r="B26" s="107">
        <v>39950839</v>
      </c>
      <c r="C26" s="107">
        <v>41400784</v>
      </c>
    </row>
    <row r="27" spans="1:4" ht="15">
      <c r="A27" s="107" t="s">
        <v>1</v>
      </c>
      <c r="B27" s="116">
        <v>758570</v>
      </c>
      <c r="C27" s="107">
        <v>647927</v>
      </c>
      <c r="D27" s="51"/>
    </row>
    <row r="28" spans="1:3" ht="15.75">
      <c r="A28" s="109" t="s">
        <v>100</v>
      </c>
      <c r="B28" s="122">
        <f>SUM(B22:B27)</f>
        <v>50280942</v>
      </c>
      <c r="C28" s="122">
        <f>SUM(C22:C27)</f>
        <v>51890884</v>
      </c>
    </row>
    <row r="29" spans="1:3" ht="15">
      <c r="A29" s="114"/>
      <c r="B29" s="123"/>
      <c r="C29" s="123"/>
    </row>
    <row r="30" spans="1:3" ht="15.75">
      <c r="A30" s="109" t="s">
        <v>20</v>
      </c>
      <c r="B30" s="124">
        <f>B19-B28</f>
        <v>-39773742</v>
      </c>
      <c r="C30" s="124">
        <f>C19-C28</f>
        <v>-32956025</v>
      </c>
    </row>
    <row r="31" spans="1:3" ht="15.75">
      <c r="A31" s="109"/>
      <c r="B31" s="123"/>
      <c r="C31" s="123"/>
    </row>
    <row r="32" spans="1:3" ht="16.5" thickBot="1">
      <c r="A32" s="109"/>
      <c r="B32" s="77">
        <f>B30+B12</f>
        <v>-14361781</v>
      </c>
      <c r="C32" s="77">
        <f>C30+C12</f>
        <v>3803953</v>
      </c>
    </row>
    <row r="33" spans="1:3" ht="16.5" thickTop="1">
      <c r="A33" s="109"/>
      <c r="B33" s="123"/>
      <c r="C33" s="123"/>
    </row>
    <row r="34" spans="1:3" ht="15.75">
      <c r="A34" s="109" t="s">
        <v>21</v>
      </c>
      <c r="B34" s="107"/>
      <c r="C34" s="107"/>
    </row>
    <row r="35" spans="1:3" ht="15">
      <c r="A35" s="107" t="s">
        <v>22</v>
      </c>
      <c r="B35" s="107">
        <v>22669900</v>
      </c>
      <c r="C35" s="107">
        <v>22669900</v>
      </c>
    </row>
    <row r="36" spans="1:3" ht="15">
      <c r="A36" s="107" t="s">
        <v>23</v>
      </c>
      <c r="B36" s="125">
        <f>-38407690+873000</f>
        <v>-37534690</v>
      </c>
      <c r="C36" s="126">
        <v>-19737657</v>
      </c>
    </row>
    <row r="37" spans="1:3" ht="15.75">
      <c r="A37" s="109" t="s">
        <v>79</v>
      </c>
      <c r="B37" s="120">
        <f>SUM(B35:B36)</f>
        <v>-14864790</v>
      </c>
      <c r="C37" s="120">
        <f>SUM(C35:C36)</f>
        <v>2932243</v>
      </c>
    </row>
    <row r="38" spans="1:3" ht="15.75">
      <c r="A38" s="109" t="s">
        <v>24</v>
      </c>
      <c r="B38" s="127">
        <v>0</v>
      </c>
      <c r="C38" s="107">
        <v>73597</v>
      </c>
    </row>
    <row r="39" spans="1:3" ht="15.75">
      <c r="A39" s="109" t="s">
        <v>78</v>
      </c>
      <c r="B39" s="128">
        <f>SUM(B37:B38)</f>
        <v>-14864790</v>
      </c>
      <c r="C39" s="128">
        <f>SUM(C37:C38)</f>
        <v>3005840</v>
      </c>
    </row>
    <row r="40" spans="1:3" ht="15.75">
      <c r="A40" s="109"/>
      <c r="B40" s="123"/>
      <c r="C40" s="123"/>
    </row>
    <row r="41" spans="1:3" ht="15.75">
      <c r="A41" s="109" t="s">
        <v>25</v>
      </c>
      <c r="B41" s="129"/>
      <c r="C41" s="129"/>
    </row>
    <row r="42" spans="1:3" ht="15">
      <c r="A42" s="107" t="s">
        <v>18</v>
      </c>
      <c r="B42" s="107">
        <v>197009</v>
      </c>
      <c r="C42" s="107">
        <v>232139</v>
      </c>
    </row>
    <row r="43" spans="1:3" ht="15">
      <c r="A43" s="107" t="s">
        <v>103</v>
      </c>
      <c r="B43" s="107">
        <v>0</v>
      </c>
      <c r="C43" s="107">
        <v>248974</v>
      </c>
    </row>
    <row r="44" spans="1:3" ht="15">
      <c r="A44" s="107" t="s">
        <v>102</v>
      </c>
      <c r="B44" s="118">
        <v>306000</v>
      </c>
      <c r="C44" s="107">
        <v>317000</v>
      </c>
    </row>
    <row r="45" spans="1:4" ht="15.75">
      <c r="A45" s="130"/>
      <c r="B45" s="131">
        <f>SUM(B42:B44)</f>
        <v>503009</v>
      </c>
      <c r="C45" s="131">
        <f>SUM(C42:C44)</f>
        <v>798113</v>
      </c>
      <c r="D45" s="86"/>
    </row>
    <row r="46" spans="1:4" ht="15.75">
      <c r="A46" s="132"/>
      <c r="B46" s="133"/>
      <c r="C46" s="133"/>
      <c r="D46" s="86"/>
    </row>
    <row r="47" spans="1:5" ht="16.5" thickBot="1">
      <c r="A47" s="134"/>
      <c r="B47" s="87">
        <f>B39+B45</f>
        <v>-14361781</v>
      </c>
      <c r="C47" s="87">
        <f>C39+C45</f>
        <v>3803953</v>
      </c>
      <c r="D47" s="88">
        <f>B47-B32</f>
        <v>0</v>
      </c>
      <c r="E47" s="51">
        <f>C47-C32</f>
        <v>0</v>
      </c>
    </row>
    <row r="48" spans="1:4" ht="15.75" thickTop="1">
      <c r="A48" s="121" t="s">
        <v>0</v>
      </c>
      <c r="B48" s="135"/>
      <c r="C48" s="135"/>
      <c r="D48" s="86"/>
    </row>
    <row r="49" spans="1:4" ht="15" hidden="1">
      <c r="A49" s="136" t="s">
        <v>130</v>
      </c>
      <c r="D49" s="86"/>
    </row>
    <row r="50" spans="1:4" ht="15" hidden="1">
      <c r="A50" s="121" t="s">
        <v>128</v>
      </c>
      <c r="B50" s="121"/>
      <c r="C50" s="121"/>
      <c r="D50" s="86"/>
    </row>
    <row r="51" spans="1:4" s="1" customFormat="1" ht="15.75" hidden="1">
      <c r="A51" s="134" t="s">
        <v>131</v>
      </c>
      <c r="B51" s="137">
        <f>(B37)/B35*100</f>
        <v>-65.57060242877118</v>
      </c>
      <c r="C51" s="137">
        <f>(C37)/C35*100</f>
        <v>12.934521105077659</v>
      </c>
      <c r="D51" s="89"/>
    </row>
    <row r="52" spans="1:4" ht="15.75">
      <c r="A52" s="138"/>
      <c r="B52" s="121"/>
      <c r="C52" s="121"/>
      <c r="D52" s="86"/>
    </row>
    <row r="53" spans="1:3" ht="15.75">
      <c r="A53" s="110"/>
      <c r="B53" s="107"/>
      <c r="C53" s="107"/>
    </row>
    <row r="54" spans="1:3" ht="15.75">
      <c r="A54" s="110" t="s">
        <v>109</v>
      </c>
      <c r="B54" s="107"/>
      <c r="C54" s="107"/>
    </row>
    <row r="55" spans="1:3" ht="15.75">
      <c r="A55" s="110" t="s">
        <v>144</v>
      </c>
      <c r="B55" s="107"/>
      <c r="C55" s="107"/>
    </row>
    <row r="56" spans="1:3" ht="15.75">
      <c r="A56" s="110" t="s">
        <v>26</v>
      </c>
      <c r="B56" s="107"/>
      <c r="C56" s="107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zoomScale="80" zoomScaleNormal="80" workbookViewId="0" topLeftCell="A1">
      <selection activeCell="E5" sqref="E4:E5"/>
    </sheetView>
  </sheetViews>
  <sheetFormatPr defaultColWidth="9.140625" defaultRowHeight="12.75"/>
  <cols>
    <col min="1" max="1" width="36.28125" style="0" customWidth="1"/>
    <col min="2" max="2" width="6.28125" style="0" customWidth="1"/>
    <col min="3" max="3" width="19.421875" style="0" customWidth="1"/>
    <col min="4" max="4" width="23.8515625" style="0" customWidth="1"/>
    <col min="5" max="6" width="20.28125" style="0" customWidth="1"/>
    <col min="7" max="7" width="20.8515625" style="0" customWidth="1"/>
    <col min="8" max="8" width="12.8515625" style="0" customWidth="1"/>
    <col min="9" max="9" width="12.28125" style="0" bestFit="1" customWidth="1"/>
    <col min="10" max="16384" width="8.8515625" style="0" customWidth="1"/>
  </cols>
  <sheetData>
    <row r="1" spans="1:43" ht="18">
      <c r="A1" s="33" t="s">
        <v>2</v>
      </c>
      <c r="B1" s="33"/>
      <c r="C1" s="34"/>
      <c r="D1" s="35"/>
      <c r="E1" s="35"/>
      <c r="F1" s="50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3" ht="15.75">
      <c r="A2" s="11" t="s">
        <v>106</v>
      </c>
      <c r="B2" s="11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5.75">
      <c r="A3" s="11" t="s">
        <v>136</v>
      </c>
      <c r="B3" s="11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5.75">
      <c r="A4" s="52"/>
      <c r="B4" s="52"/>
      <c r="C4" s="37"/>
      <c r="D4" s="101"/>
      <c r="E4" s="101"/>
      <c r="F4" s="10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s="60" customFormat="1" ht="12.75">
      <c r="A5" s="57"/>
      <c r="B5" s="57"/>
      <c r="C5" s="58">
        <v>2007</v>
      </c>
      <c r="D5" s="58">
        <v>2006</v>
      </c>
      <c r="E5" s="58">
        <v>2007</v>
      </c>
      <c r="F5" s="58">
        <v>2006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1:43" s="60" customFormat="1" ht="12.75">
      <c r="A6" s="57"/>
      <c r="B6" s="57"/>
      <c r="C6" s="61" t="s">
        <v>43</v>
      </c>
      <c r="D6" s="61" t="s">
        <v>43</v>
      </c>
      <c r="E6" s="62" t="s">
        <v>137</v>
      </c>
      <c r="F6" s="62" t="s">
        <v>137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43" s="60" customFormat="1" ht="12.75">
      <c r="A7" s="57"/>
      <c r="B7" s="63" t="s">
        <v>80</v>
      </c>
      <c r="C7" s="149" t="s">
        <v>138</v>
      </c>
      <c r="D7" s="149" t="s">
        <v>138</v>
      </c>
      <c r="E7" s="59" t="s">
        <v>44</v>
      </c>
      <c r="F7" s="59" t="s">
        <v>44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1:43" s="60" customFormat="1" ht="12.75">
      <c r="A8" s="57"/>
      <c r="B8" s="57"/>
      <c r="C8" s="61" t="s">
        <v>4</v>
      </c>
      <c r="D8" s="61" t="s">
        <v>4</v>
      </c>
      <c r="E8" s="59" t="s">
        <v>4</v>
      </c>
      <c r="F8" s="59" t="s">
        <v>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</row>
    <row r="9" spans="1:43" s="60" customFormat="1" ht="12.75">
      <c r="A9" s="57"/>
      <c r="B9" s="57"/>
      <c r="C9" s="61"/>
      <c r="D9" s="64"/>
      <c r="E9" s="59"/>
      <c r="F9" s="6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</row>
    <row r="10" spans="1:43" s="60" customFormat="1" ht="12.75">
      <c r="A10" s="65"/>
      <c r="B10" s="57"/>
      <c r="C10" s="78"/>
      <c r="D10" s="78"/>
      <c r="E10" s="78"/>
      <c r="F10" s="14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1:43" s="60" customFormat="1" ht="12.75">
      <c r="A11" s="66" t="s">
        <v>45</v>
      </c>
      <c r="B11" s="57"/>
      <c r="C11" s="79">
        <f>E11</f>
        <v>2333387</v>
      </c>
      <c r="D11" s="79">
        <f>F11</f>
        <v>5767966</v>
      </c>
      <c r="E11" s="79">
        <v>2333387</v>
      </c>
      <c r="F11" s="96">
        <v>5767966</v>
      </c>
      <c r="G11" s="57"/>
      <c r="H11" s="150"/>
      <c r="I11" s="15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1:43" s="60" customFormat="1" ht="12.75">
      <c r="A12" s="66" t="s">
        <v>81</v>
      </c>
      <c r="B12" s="57"/>
      <c r="C12" s="154">
        <f>E12</f>
        <v>-2429460</v>
      </c>
      <c r="D12" s="154">
        <f>F12</f>
        <v>-3933049</v>
      </c>
      <c r="E12" s="154">
        <v>-2429460</v>
      </c>
      <c r="F12" s="155">
        <v>-3933049</v>
      </c>
      <c r="G12" s="159"/>
      <c r="H12" s="150"/>
      <c r="I12" s="15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1:43" s="60" customFormat="1" ht="12.75">
      <c r="A13" s="57"/>
      <c r="B13" s="57"/>
      <c r="C13" s="79"/>
      <c r="D13" s="79"/>
      <c r="E13" s="79"/>
      <c r="F13" s="96"/>
      <c r="G13" s="57"/>
      <c r="H13" s="151"/>
      <c r="I13" s="151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43" s="60" customFormat="1" ht="12.75">
      <c r="A14" s="65" t="s">
        <v>122</v>
      </c>
      <c r="B14" s="57"/>
      <c r="C14" s="79">
        <f>SUM(C11:C13)</f>
        <v>-96073</v>
      </c>
      <c r="D14" s="79">
        <f>SUM(D11:D13)</f>
        <v>1834917</v>
      </c>
      <c r="E14" s="79">
        <f>SUM(E11:E13)</f>
        <v>-96073</v>
      </c>
      <c r="F14" s="96">
        <f>SUM(F11:F13)</f>
        <v>1834917</v>
      </c>
      <c r="G14" s="57"/>
      <c r="H14" s="150"/>
      <c r="I14" s="15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43" s="60" customFormat="1" ht="12.75">
      <c r="A15" s="57"/>
      <c r="B15" s="57"/>
      <c r="C15" s="79"/>
      <c r="D15" s="139"/>
      <c r="E15" s="79"/>
      <c r="F15" s="147"/>
      <c r="G15" s="57"/>
      <c r="H15" s="150"/>
      <c r="I15" s="150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3" s="60" customFormat="1" ht="12.75">
      <c r="A16" s="66" t="s">
        <v>82</v>
      </c>
      <c r="B16" s="57"/>
      <c r="C16" s="79">
        <f aca="true" t="shared" si="0" ref="C16:C21">E16</f>
        <v>312003</v>
      </c>
      <c r="D16" s="79">
        <f aca="true" t="shared" si="1" ref="D16:D21">F16</f>
        <v>63585</v>
      </c>
      <c r="E16" s="79">
        <v>312003</v>
      </c>
      <c r="F16" s="96">
        <v>63585</v>
      </c>
      <c r="G16" s="57"/>
      <c r="H16" s="150"/>
      <c r="I16" s="150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1:43" s="60" customFormat="1" ht="12.75">
      <c r="A17" s="66" t="s">
        <v>83</v>
      </c>
      <c r="B17" s="57"/>
      <c r="C17" s="79">
        <f t="shared" si="0"/>
        <v>-420640</v>
      </c>
      <c r="D17" s="79">
        <f t="shared" si="1"/>
        <v>-1045542</v>
      </c>
      <c r="E17" s="79">
        <v>-420640</v>
      </c>
      <c r="F17" s="96">
        <v>-1045542</v>
      </c>
      <c r="G17" s="57"/>
      <c r="H17" s="150"/>
      <c r="I17" s="15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s="60" customFormat="1" ht="12.75">
      <c r="A18" s="66" t="s">
        <v>104</v>
      </c>
      <c r="B18" s="57"/>
      <c r="C18" s="79">
        <f t="shared" si="0"/>
        <v>-133327</v>
      </c>
      <c r="D18" s="79">
        <f t="shared" si="1"/>
        <v>-253160</v>
      </c>
      <c r="E18" s="79">
        <v>-133327</v>
      </c>
      <c r="F18" s="96">
        <v>-253160</v>
      </c>
      <c r="G18" s="57"/>
      <c r="H18" s="150"/>
      <c r="I18" s="15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s="60" customFormat="1" ht="12.75">
      <c r="A19" s="66" t="s">
        <v>84</v>
      </c>
      <c r="B19" s="57"/>
      <c r="C19" s="79">
        <f t="shared" si="0"/>
        <v>0</v>
      </c>
      <c r="D19" s="79">
        <f t="shared" si="1"/>
        <v>0</v>
      </c>
      <c r="E19" s="79"/>
      <c r="F19" s="96">
        <v>0</v>
      </c>
      <c r="G19" s="57"/>
      <c r="H19" s="150"/>
      <c r="I19" s="15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1:43" s="60" customFormat="1" ht="12.75">
      <c r="A20" s="66" t="s">
        <v>46</v>
      </c>
      <c r="B20" s="57"/>
      <c r="C20" s="79">
        <f t="shared" si="0"/>
        <v>-950181</v>
      </c>
      <c r="D20" s="79">
        <f t="shared" si="1"/>
        <v>-395914</v>
      </c>
      <c r="E20" s="79">
        <v>-950181</v>
      </c>
      <c r="F20" s="96">
        <v>-395914</v>
      </c>
      <c r="G20" s="57"/>
      <c r="H20" s="150"/>
      <c r="I20" s="15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1:43" s="60" customFormat="1" ht="12.75">
      <c r="A21" s="66" t="s">
        <v>112</v>
      </c>
      <c r="B21" s="57"/>
      <c r="C21" s="154">
        <f t="shared" si="0"/>
        <v>0</v>
      </c>
      <c r="D21" s="154">
        <f t="shared" si="1"/>
        <v>0</v>
      </c>
      <c r="E21" s="154">
        <v>0</v>
      </c>
      <c r="F21" s="148">
        <v>0</v>
      </c>
      <c r="G21" s="57"/>
      <c r="H21" s="150"/>
      <c r="I21" s="15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43" s="60" customFormat="1" ht="12.75">
      <c r="A22" s="66"/>
      <c r="B22" s="57"/>
      <c r="C22" s="79"/>
      <c r="D22" s="79"/>
      <c r="E22" s="79"/>
      <c r="F22" s="96"/>
      <c r="G22" s="57"/>
      <c r="H22" s="150"/>
      <c r="I22" s="150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1:43" s="60" customFormat="1" ht="12.75">
      <c r="A23" s="65" t="s">
        <v>148</v>
      </c>
      <c r="B23" s="57"/>
      <c r="C23" s="79">
        <f>SUM(C14:C22)</f>
        <v>-1288218</v>
      </c>
      <c r="D23" s="79">
        <f>SUM(D14:D22)</f>
        <v>203886</v>
      </c>
      <c r="E23" s="79">
        <f>SUM(E14:E22)</f>
        <v>-1288218</v>
      </c>
      <c r="F23" s="96">
        <f>SUM(F14:F22)</f>
        <v>203886</v>
      </c>
      <c r="G23" s="57"/>
      <c r="H23" s="150"/>
      <c r="I23" s="150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1:43" s="60" customFormat="1" ht="12.75">
      <c r="A24" s="66"/>
      <c r="B24" s="57"/>
      <c r="C24" s="79"/>
      <c r="D24" s="79"/>
      <c r="E24" s="79"/>
      <c r="F24" s="96"/>
      <c r="G24" s="57"/>
      <c r="H24" s="150"/>
      <c r="I24" s="150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43" s="60" customFormat="1" ht="12.75">
      <c r="A25" s="66" t="s">
        <v>1</v>
      </c>
      <c r="B25" s="57"/>
      <c r="C25" s="79">
        <v>0</v>
      </c>
      <c r="D25" s="79">
        <f>F25</f>
        <v>0</v>
      </c>
      <c r="E25" s="79">
        <v>0</v>
      </c>
      <c r="F25" s="96">
        <v>0</v>
      </c>
      <c r="G25" s="57"/>
      <c r="H25" s="150"/>
      <c r="I25" s="150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s="60" customFormat="1" ht="12.75">
      <c r="A26" s="57"/>
      <c r="B26" s="57"/>
      <c r="C26" s="80"/>
      <c r="D26" s="80"/>
      <c r="E26" s="80"/>
      <c r="F26" s="97"/>
      <c r="G26" s="57"/>
      <c r="H26" s="150"/>
      <c r="I26" s="150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1:43" s="60" customFormat="1" ht="13.5" thickBot="1">
      <c r="A27" s="65" t="s">
        <v>147</v>
      </c>
      <c r="B27" s="57"/>
      <c r="C27" s="98">
        <f>SUM(C23:C26)</f>
        <v>-1288218</v>
      </c>
      <c r="D27" s="98">
        <f>SUM(D23:D26)</f>
        <v>203886</v>
      </c>
      <c r="E27" s="98">
        <f>SUM(E23:E26)</f>
        <v>-1288218</v>
      </c>
      <c r="F27" s="98">
        <f>SUM(F23:F26)</f>
        <v>203886</v>
      </c>
      <c r="G27" s="57"/>
      <c r="H27" s="150"/>
      <c r="I27" s="15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s="60" customFormat="1" ht="13.5" thickTop="1">
      <c r="A28" s="66"/>
      <c r="B28" s="57"/>
      <c r="C28" s="96"/>
      <c r="D28" s="79"/>
      <c r="E28" s="96"/>
      <c r="F28" s="96"/>
      <c r="G28" s="57"/>
      <c r="H28" s="150"/>
      <c r="I28" s="150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 s="60" customFormat="1" ht="12.75">
      <c r="A29" s="65"/>
      <c r="B29" s="57"/>
      <c r="C29" s="96"/>
      <c r="D29" s="79"/>
      <c r="E29" s="79"/>
      <c r="F29" s="96"/>
      <c r="G29" s="57"/>
      <c r="H29" s="150"/>
      <c r="I29" s="15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</row>
    <row r="30" spans="1:43" s="60" customFormat="1" ht="12.75">
      <c r="A30" s="66" t="s">
        <v>85</v>
      </c>
      <c r="B30" s="57"/>
      <c r="C30" s="96"/>
      <c r="D30" s="79"/>
      <c r="E30" s="79"/>
      <c r="F30" s="96"/>
      <c r="G30" s="57"/>
      <c r="H30" s="152"/>
      <c r="I30" s="152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s="60" customFormat="1" ht="12.75">
      <c r="A31" s="66" t="s">
        <v>86</v>
      </c>
      <c r="B31" s="57"/>
      <c r="C31" s="96">
        <f>E31</f>
        <v>-1288218</v>
      </c>
      <c r="D31" s="79">
        <f>F31</f>
        <v>204242</v>
      </c>
      <c r="E31" s="79">
        <f>E27-E32</f>
        <v>-1288218</v>
      </c>
      <c r="F31" s="96">
        <v>204242</v>
      </c>
      <c r="G31" s="57"/>
      <c r="H31" s="153"/>
      <c r="I31" s="153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s="60" customFormat="1" ht="12.75">
      <c r="A32" s="66" t="s">
        <v>24</v>
      </c>
      <c r="B32" s="57"/>
      <c r="C32" s="96">
        <f>E32</f>
        <v>0</v>
      </c>
      <c r="D32" s="79">
        <f>F32</f>
        <v>-356</v>
      </c>
      <c r="E32" s="96">
        <v>0</v>
      </c>
      <c r="F32" s="96">
        <v>-356</v>
      </c>
      <c r="G32" s="57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s="60" customFormat="1" ht="12.75">
      <c r="A33" s="57"/>
      <c r="B33" s="57"/>
      <c r="C33" s="97"/>
      <c r="D33" s="80"/>
      <c r="E33" s="80"/>
      <c r="F33" s="97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s="60" customFormat="1" ht="13.5" thickBot="1">
      <c r="A34" s="57"/>
      <c r="B34" s="57"/>
      <c r="C34" s="99">
        <f>SUM(C31:C33)</f>
        <v>-1288218</v>
      </c>
      <c r="D34" s="81">
        <f>SUM(D31:D33)</f>
        <v>203886</v>
      </c>
      <c r="E34" s="81">
        <f>SUM(E31:E33)</f>
        <v>-1288218</v>
      </c>
      <c r="F34" s="99">
        <f>SUM(F31:F33)</f>
        <v>203886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1:43" s="60" customFormat="1" ht="12.75">
      <c r="A35" s="57"/>
      <c r="B35" s="57"/>
      <c r="C35" s="157"/>
      <c r="D35" s="79"/>
      <c r="E35" s="79"/>
      <c r="F35" s="96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</row>
    <row r="36" spans="1:43" s="60" customFormat="1" ht="12.75">
      <c r="A36" s="65" t="s">
        <v>127</v>
      </c>
      <c r="B36" s="57"/>
      <c r="C36" s="96"/>
      <c r="D36" s="79"/>
      <c r="E36" s="79"/>
      <c r="F36" s="7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1:43" s="60" customFormat="1" ht="12.75">
      <c r="A37" s="65" t="s">
        <v>87</v>
      </c>
      <c r="B37" s="57"/>
      <c r="C37" s="96"/>
      <c r="D37" s="79"/>
      <c r="E37" s="79"/>
      <c r="F37" s="7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1:43" s="60" customFormat="1" ht="13.5" thickBot="1">
      <c r="A38" s="66" t="s">
        <v>123</v>
      </c>
      <c r="B38" s="57"/>
      <c r="C38" s="163">
        <v>-5.68</v>
      </c>
      <c r="D38" s="140">
        <v>0.9</v>
      </c>
      <c r="E38" s="140">
        <v>-5.68</v>
      </c>
      <c r="F38" s="140">
        <v>0.9</v>
      </c>
      <c r="G38" s="1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2.75">
      <c r="A39" s="53" t="s">
        <v>0</v>
      </c>
      <c r="B39" s="53"/>
      <c r="C39" s="100"/>
      <c r="D39" s="82"/>
      <c r="E39" s="82"/>
      <c r="F39" s="82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1:43" ht="13.5" thickBot="1">
      <c r="A40" s="103" t="s">
        <v>114</v>
      </c>
      <c r="B40" s="38"/>
      <c r="C40" s="105">
        <v>0</v>
      </c>
      <c r="D40" s="105">
        <v>0</v>
      </c>
      <c r="E40" s="105">
        <v>0</v>
      </c>
      <c r="F40" s="105"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103"/>
      <c r="B41" s="38"/>
      <c r="C41" s="104"/>
      <c r="D41" s="82"/>
      <c r="E41" s="82"/>
      <c r="F41" s="8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38"/>
      <c r="B42" s="38"/>
      <c r="C42" s="83"/>
      <c r="D42" s="84"/>
      <c r="E42" s="84"/>
      <c r="F42" s="8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39" t="s">
        <v>107</v>
      </c>
      <c r="B43" s="39"/>
      <c r="C43" s="83"/>
      <c r="D43" s="84"/>
      <c r="E43" s="84"/>
      <c r="F43" s="8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6" ht="12.75">
      <c r="A44" s="4" t="s">
        <v>143</v>
      </c>
      <c r="B44" s="4"/>
      <c r="C44" s="85"/>
      <c r="D44" s="85"/>
      <c r="E44" s="85"/>
      <c r="F44" s="85"/>
    </row>
    <row r="45" spans="1:6" ht="12.75">
      <c r="A45" s="4"/>
      <c r="B45" s="4"/>
      <c r="C45" s="85"/>
      <c r="D45" s="85"/>
      <c r="E45" s="85"/>
      <c r="F45" s="85"/>
    </row>
    <row r="46" spans="3:6" ht="12.75">
      <c r="C46" s="85"/>
      <c r="D46" s="85"/>
      <c r="E46" s="85"/>
      <c r="F46" s="85"/>
    </row>
    <row r="47" spans="3:6" ht="12.75">
      <c r="C47" s="85"/>
      <c r="D47" s="85"/>
      <c r="E47" s="85"/>
      <c r="F47" s="85"/>
    </row>
    <row r="48" spans="3:6" ht="12.75">
      <c r="C48" s="85"/>
      <c r="D48" s="85"/>
      <c r="E48" s="85"/>
      <c r="F48" s="85"/>
    </row>
    <row r="49" spans="3:6" ht="12.75">
      <c r="C49" s="85"/>
      <c r="D49" s="85"/>
      <c r="E49" s="85"/>
      <c r="F49" s="85"/>
    </row>
    <row r="50" spans="3:6" ht="12.75">
      <c r="C50" s="85"/>
      <c r="D50" s="85"/>
      <c r="E50" s="85"/>
      <c r="F50" s="85"/>
    </row>
    <row r="51" spans="3:6" ht="12.75">
      <c r="C51" s="85"/>
      <c r="D51" s="85"/>
      <c r="E51" s="85"/>
      <c r="F51" s="85"/>
    </row>
    <row r="52" spans="3:6" ht="12.75">
      <c r="C52" s="85"/>
      <c r="D52" s="85"/>
      <c r="E52" s="85"/>
      <c r="F52" s="85"/>
    </row>
    <row r="53" spans="3:6" ht="12.75">
      <c r="C53" s="85"/>
      <c r="D53" s="85"/>
      <c r="E53" s="85"/>
      <c r="F53" s="85"/>
    </row>
    <row r="54" spans="3:6" ht="12.75">
      <c r="C54" s="85"/>
      <c r="D54" s="85"/>
      <c r="E54" s="85"/>
      <c r="F54" s="85"/>
    </row>
    <row r="55" spans="3:6" ht="12.75">
      <c r="C55" s="85"/>
      <c r="D55" s="85"/>
      <c r="E55" s="85"/>
      <c r="F55" s="85"/>
    </row>
    <row r="56" spans="3:6" ht="12.75">
      <c r="C56" s="85"/>
      <c r="D56" s="85"/>
      <c r="E56" s="85"/>
      <c r="F56" s="85"/>
    </row>
  </sheetData>
  <sheetProtection/>
  <printOptions/>
  <pageMargins left="0.75" right="0.59" top="1" bottom="1" header="0.5" footer="0.5"/>
  <pageSetup fitToHeight="1" fitToWidth="1" horizontalDpi="300" verticalDpi="300" orientation="portrait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workbookViewId="0" topLeftCell="A1">
      <selection activeCell="A1" sqref="A1:H48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1.28125" style="0" bestFit="1" customWidth="1"/>
  </cols>
  <sheetData>
    <row r="1" spans="1:176" ht="18">
      <c r="A1" s="40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1" t="s">
        <v>47</v>
      </c>
      <c r="C2" s="1"/>
      <c r="D2" s="1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1" t="s">
        <v>136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73"/>
      <c r="B5" s="160" t="s">
        <v>92</v>
      </c>
      <c r="C5" s="161"/>
      <c r="D5" s="161"/>
      <c r="E5" s="161"/>
      <c r="F5" s="162"/>
      <c r="G5" s="74"/>
    </row>
    <row r="6" spans="2:5" s="1" customFormat="1" ht="12.75">
      <c r="B6" s="75"/>
      <c r="C6" s="160" t="s">
        <v>93</v>
      </c>
      <c r="D6" s="162"/>
      <c r="E6" s="72" t="s">
        <v>94</v>
      </c>
    </row>
    <row r="7" spans="1:176" ht="12.75">
      <c r="A7" s="1"/>
      <c r="B7" s="41"/>
      <c r="C7" s="41" t="s">
        <v>0</v>
      </c>
      <c r="D7" s="41" t="s">
        <v>48</v>
      </c>
      <c r="E7" s="4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41"/>
      <c r="C8" s="41" t="s">
        <v>49</v>
      </c>
      <c r="D8" s="41" t="s">
        <v>50</v>
      </c>
      <c r="E8" s="41" t="s">
        <v>51</v>
      </c>
      <c r="F8" s="41"/>
      <c r="G8" s="70" t="s">
        <v>88</v>
      </c>
      <c r="H8" s="70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42" t="s">
        <v>52</v>
      </c>
      <c r="C9" s="42" t="s">
        <v>53</v>
      </c>
      <c r="D9" s="42" t="s">
        <v>54</v>
      </c>
      <c r="E9" s="42" t="s">
        <v>55</v>
      </c>
      <c r="F9" s="42" t="s">
        <v>56</v>
      </c>
      <c r="G9" s="71" t="s">
        <v>89</v>
      </c>
      <c r="H9" s="71" t="s">
        <v>90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41" t="s">
        <v>4</v>
      </c>
      <c r="C10" s="41" t="s">
        <v>4</v>
      </c>
      <c r="D10" s="41" t="s">
        <v>4</v>
      </c>
      <c r="E10" s="41" t="s">
        <v>4</v>
      </c>
      <c r="F10" s="41" t="s">
        <v>4</v>
      </c>
      <c r="G10" s="67" t="s">
        <v>4</v>
      </c>
      <c r="H10" s="67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3" t="s">
        <v>139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43" t="s">
        <v>140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3" t="s">
        <v>91</v>
      </c>
      <c r="B15" s="44">
        <v>22669900</v>
      </c>
      <c r="C15" s="44">
        <v>873000</v>
      </c>
      <c r="D15" s="44">
        <v>0</v>
      </c>
      <c r="E15" s="45">
        <v>-37119472</v>
      </c>
      <c r="F15" s="44">
        <f>SUM(B15:E15)</f>
        <v>-13576572</v>
      </c>
      <c r="G15" s="46">
        <v>0</v>
      </c>
      <c r="H15" s="46">
        <f>SUM(F15:G15)</f>
        <v>-13576572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44"/>
      <c r="D16" s="44"/>
      <c r="E16" s="44"/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4" t="s">
        <v>97</v>
      </c>
      <c r="B17" s="45"/>
      <c r="C17" s="45"/>
      <c r="D17" s="45"/>
      <c r="E17" s="45"/>
      <c r="F17" s="45"/>
      <c r="G17" s="45"/>
      <c r="H17" s="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4" t="s">
        <v>105</v>
      </c>
      <c r="B18" s="45"/>
      <c r="C18" s="45"/>
      <c r="D18" s="45"/>
      <c r="E18" s="45"/>
      <c r="F18" s="45"/>
      <c r="G18" s="45"/>
      <c r="H18" s="4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4" t="s">
        <v>98</v>
      </c>
      <c r="B19" s="45">
        <v>0</v>
      </c>
      <c r="C19" s="45">
        <v>0</v>
      </c>
      <c r="D19" s="44">
        <f>D23-D15</f>
        <v>0</v>
      </c>
      <c r="E19" s="45">
        <v>0</v>
      </c>
      <c r="F19" s="44">
        <f>SUM(B19:E19)</f>
        <v>0</v>
      </c>
      <c r="G19" s="45">
        <v>0</v>
      </c>
      <c r="H19" s="46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4"/>
      <c r="B20" s="45"/>
      <c r="C20" s="45"/>
      <c r="D20" s="45"/>
      <c r="E20" s="45"/>
      <c r="F20" s="45"/>
      <c r="G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4" t="s">
        <v>120</v>
      </c>
      <c r="B21" s="45">
        <v>0</v>
      </c>
      <c r="C21" s="45">
        <v>0</v>
      </c>
      <c r="D21" s="45">
        <v>0</v>
      </c>
      <c r="E21" s="45">
        <f>CONPL!E31</f>
        <v>-1288218</v>
      </c>
      <c r="F21" s="44">
        <f>SUM(B21:E21)</f>
        <v>-1288218</v>
      </c>
      <c r="G21" s="45">
        <f>CONPL!E32</f>
        <v>0</v>
      </c>
      <c r="H21" s="46">
        <f>SUM(F21:G21)</f>
        <v>-1288218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7"/>
      <c r="C22" s="48"/>
      <c r="D22" s="48"/>
      <c r="E22" s="48"/>
      <c r="F22" s="48"/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58</v>
      </c>
      <c r="B23" s="48">
        <f>SUM(B15:B22)</f>
        <v>22669900</v>
      </c>
      <c r="C23" s="48">
        <v>873000</v>
      </c>
      <c r="D23" s="48">
        <v>0</v>
      </c>
      <c r="E23" s="48">
        <f>SUM(E15:E22)</f>
        <v>-38407690</v>
      </c>
      <c r="F23" s="48">
        <f>SUM(F15:F22)</f>
        <v>-14864790</v>
      </c>
      <c r="G23" s="68">
        <f>SUM(G14:G22)</f>
        <v>0</v>
      </c>
      <c r="H23" s="68">
        <f>SUM(H14:H22)</f>
        <v>-14864790</v>
      </c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/>
      <c r="B25" s="1"/>
      <c r="C25" s="44"/>
      <c r="D25" s="44"/>
      <c r="E25" s="44"/>
      <c r="F25" s="4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3" t="s">
        <v>139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43" t="s">
        <v>141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2" t="s">
        <v>57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3" t="s">
        <v>91</v>
      </c>
      <c r="B30" s="44">
        <v>22669900</v>
      </c>
      <c r="C30" s="44">
        <v>873000</v>
      </c>
      <c r="D30" s="44">
        <v>3856</v>
      </c>
      <c r="E30" s="45">
        <v>-20738843</v>
      </c>
      <c r="F30" s="44">
        <f>SUM(B30:E30)</f>
        <v>2807913</v>
      </c>
      <c r="G30" s="90">
        <v>73953</v>
      </c>
      <c r="H30" s="46">
        <f>SUM(F30:G30)</f>
        <v>2881866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2"/>
      <c r="B31" s="1" t="s">
        <v>0</v>
      </c>
      <c r="C31" s="44"/>
      <c r="D31" s="44"/>
      <c r="E31" s="44"/>
      <c r="F31" s="44"/>
      <c r="G31" s="8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4" t="s">
        <v>95</v>
      </c>
      <c r="B32" s="1"/>
      <c r="C32" s="44"/>
      <c r="D32" s="44"/>
      <c r="E32" s="44"/>
      <c r="F32" s="44"/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4" t="s">
        <v>96</v>
      </c>
      <c r="B33" s="45">
        <v>0</v>
      </c>
      <c r="C33" s="44">
        <v>0</v>
      </c>
      <c r="D33" s="44">
        <v>0</v>
      </c>
      <c r="E33" s="76">
        <v>0</v>
      </c>
      <c r="F33" s="44">
        <f>SUM(B33:E33)</f>
        <v>0</v>
      </c>
      <c r="G33" s="90">
        <v>0</v>
      </c>
      <c r="H33" s="46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4"/>
      <c r="B34" s="1"/>
      <c r="C34" s="44"/>
      <c r="D34" s="44"/>
      <c r="E34" s="44"/>
      <c r="F34" s="44"/>
      <c r="G34" s="8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4" t="s">
        <v>97</v>
      </c>
      <c r="B35" s="1"/>
      <c r="C35" s="44"/>
      <c r="D35" s="44"/>
      <c r="E35" s="44"/>
      <c r="F35" s="44"/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4" t="s">
        <v>105</v>
      </c>
      <c r="B36" s="1"/>
      <c r="C36" s="44"/>
      <c r="D36" s="44"/>
      <c r="E36" s="44"/>
      <c r="F36" s="44"/>
      <c r="G36" s="8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4" t="s">
        <v>98</v>
      </c>
      <c r="B37" s="44">
        <v>0</v>
      </c>
      <c r="C37" s="44">
        <v>0</v>
      </c>
      <c r="D37" s="44">
        <v>-79912</v>
      </c>
      <c r="E37" s="44">
        <v>0</v>
      </c>
      <c r="F37" s="44">
        <f>SUM(B37:E37)</f>
        <v>-79912</v>
      </c>
      <c r="G37" s="91">
        <v>0</v>
      </c>
      <c r="H37" s="46">
        <f>SUM(F37:G37)</f>
        <v>-79912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4"/>
      <c r="B38" s="1"/>
      <c r="C38" s="44"/>
      <c r="D38" s="44"/>
      <c r="E38" s="44"/>
      <c r="F38" s="44"/>
      <c r="G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4" t="s">
        <v>124</v>
      </c>
      <c r="B39" s="44">
        <v>0</v>
      </c>
      <c r="C39" s="44">
        <v>0</v>
      </c>
      <c r="D39" s="44">
        <v>0</v>
      </c>
      <c r="E39" s="44">
        <f>CONPL!F31</f>
        <v>204242</v>
      </c>
      <c r="F39" s="44">
        <f>SUM(B39:E39)</f>
        <v>204242</v>
      </c>
      <c r="G39" s="92">
        <f>CONPL!F32</f>
        <v>-356</v>
      </c>
      <c r="H39" s="46">
        <f>SUM(F39:G39)</f>
        <v>203886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/>
      <c r="B40" s="47"/>
      <c r="C40" s="48"/>
      <c r="D40" s="48"/>
      <c r="E40" s="48"/>
      <c r="F40" s="48"/>
      <c r="G40" s="93"/>
      <c r="H40" s="6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2" t="s">
        <v>58</v>
      </c>
      <c r="B41" s="48">
        <f aca="true" t="shared" si="0" ref="B41:G41">SUM(B30:B39)</f>
        <v>22669900</v>
      </c>
      <c r="C41" s="48">
        <f t="shared" si="0"/>
        <v>873000</v>
      </c>
      <c r="D41" s="48">
        <f t="shared" si="0"/>
        <v>-76056</v>
      </c>
      <c r="E41" s="48">
        <f t="shared" si="0"/>
        <v>-20534601</v>
      </c>
      <c r="F41" s="48">
        <f>SUM(F30:F39)</f>
        <v>2932243</v>
      </c>
      <c r="G41" s="94">
        <f t="shared" si="0"/>
        <v>73597</v>
      </c>
      <c r="H41" s="68">
        <f>SUM(H30:H39)</f>
        <v>3005840</v>
      </c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7:8" s="1" customFormat="1" ht="12.75">
      <c r="G42" s="55"/>
      <c r="H42" s="55"/>
    </row>
    <row r="43" s="1" customFormat="1" ht="12.75">
      <c r="H43" s="46"/>
    </row>
    <row r="44" spans="1:176" ht="12.75">
      <c r="A44" s="2"/>
      <c r="B44" s="1"/>
      <c r="C44" s="1"/>
      <c r="D44" s="1"/>
      <c r="E44" s="1"/>
      <c r="F44" s="4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3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4" t="s">
        <v>142</v>
      </c>
    </row>
    <row r="47" ht="12.75">
      <c r="A47" s="4" t="s">
        <v>60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70" zoomScaleNormal="70" workbookViewId="0" topLeftCell="A1">
      <selection activeCell="A1" sqref="A1:D54"/>
    </sheetView>
  </sheetViews>
  <sheetFormatPr defaultColWidth="9.140625" defaultRowHeight="12.75"/>
  <cols>
    <col min="1" max="1" width="72.140625" style="10" customWidth="1"/>
    <col min="2" max="2" width="22.28125" style="10" customWidth="1"/>
    <col min="3" max="3" width="22.421875" style="10" customWidth="1"/>
    <col min="4" max="4" width="14.00390625" style="10" customWidth="1"/>
    <col min="5" max="16384" width="9.140625" style="10" customWidth="1"/>
  </cols>
  <sheetData>
    <row r="1" spans="1:3" ht="18">
      <c r="A1" s="8" t="s">
        <v>27</v>
      </c>
      <c r="B1" s="7"/>
      <c r="C1" s="50"/>
    </row>
    <row r="2" spans="1:3" ht="15.75">
      <c r="A2" s="8" t="s">
        <v>77</v>
      </c>
      <c r="B2" s="7"/>
      <c r="C2" s="7"/>
    </row>
    <row r="3" spans="1:3" ht="15.75">
      <c r="A3" s="11" t="s">
        <v>136</v>
      </c>
      <c r="B3" s="12">
        <v>2007</v>
      </c>
      <c r="C3" s="12">
        <v>2006</v>
      </c>
    </row>
    <row r="4" spans="1:3" ht="15.75">
      <c r="A4" s="13"/>
      <c r="B4" s="14" t="s">
        <v>145</v>
      </c>
      <c r="C4" s="14" t="s">
        <v>145</v>
      </c>
    </row>
    <row r="5" spans="1:3" ht="15.75">
      <c r="A5" s="13"/>
      <c r="B5" s="95" t="s">
        <v>138</v>
      </c>
      <c r="C5" s="95" t="s">
        <v>138</v>
      </c>
    </row>
    <row r="6" spans="1:3" ht="15.75">
      <c r="A6" s="9"/>
      <c r="B6" s="14" t="s">
        <v>28</v>
      </c>
      <c r="C6" s="14" t="s">
        <v>28</v>
      </c>
    </row>
    <row r="7" spans="1:3" ht="15.75">
      <c r="A7" s="109" t="s">
        <v>0</v>
      </c>
      <c r="B7" s="107"/>
      <c r="C7" s="141"/>
    </row>
    <row r="8" spans="1:3" ht="15">
      <c r="A8" s="107" t="s">
        <v>121</v>
      </c>
      <c r="B8" s="15">
        <f>CONPL!E34/1000</f>
        <v>-1288.218</v>
      </c>
      <c r="C8" s="17">
        <v>204</v>
      </c>
    </row>
    <row r="9" spans="1:3" ht="15">
      <c r="A9" s="107" t="s">
        <v>29</v>
      </c>
      <c r="B9" s="15"/>
      <c r="C9" s="17"/>
    </row>
    <row r="10" spans="1:3" ht="15">
      <c r="A10" s="107" t="s">
        <v>30</v>
      </c>
      <c r="B10" s="15">
        <v>303</v>
      </c>
      <c r="C10" s="17">
        <v>382</v>
      </c>
    </row>
    <row r="11" spans="1:3" ht="15">
      <c r="A11" s="107" t="s">
        <v>31</v>
      </c>
      <c r="B11" s="15">
        <v>885</v>
      </c>
      <c r="C11" s="17">
        <v>392</v>
      </c>
    </row>
    <row r="12" spans="1:3" ht="15">
      <c r="A12" s="114"/>
      <c r="B12" s="16"/>
      <c r="C12" s="142"/>
    </row>
    <row r="13" spans="1:3" ht="15">
      <c r="A13" s="107" t="s">
        <v>129</v>
      </c>
      <c r="B13" s="17">
        <f>SUM(B8:B12)</f>
        <v>-100.21800000000007</v>
      </c>
      <c r="C13" s="17">
        <f>SUM(C8:C12)</f>
        <v>978</v>
      </c>
    </row>
    <row r="14" spans="1:3" ht="15">
      <c r="A14" s="107" t="s">
        <v>0</v>
      </c>
      <c r="B14" s="15"/>
      <c r="C14" s="17"/>
    </row>
    <row r="15" spans="1:3" ht="15">
      <c r="A15" s="107" t="s">
        <v>32</v>
      </c>
      <c r="B15" s="15"/>
      <c r="C15" s="17"/>
    </row>
    <row r="16" spans="1:3" ht="15">
      <c r="A16" s="114" t="s">
        <v>146</v>
      </c>
      <c r="B16" s="18">
        <v>-424</v>
      </c>
      <c r="C16" s="17">
        <v>-455</v>
      </c>
    </row>
    <row r="17" spans="1:3" ht="15">
      <c r="A17" s="107" t="s">
        <v>33</v>
      </c>
      <c r="B17" s="16">
        <v>421</v>
      </c>
      <c r="C17" s="142">
        <v>-274</v>
      </c>
    </row>
    <row r="18" spans="1:3" ht="15">
      <c r="A18" s="107" t="s">
        <v>118</v>
      </c>
      <c r="B18" s="17">
        <f>SUM(B13:B17)</f>
        <v>-103.21800000000007</v>
      </c>
      <c r="C18" s="17">
        <f>SUM(C13:C17)</f>
        <v>249</v>
      </c>
    </row>
    <row r="19" spans="1:3" ht="15">
      <c r="A19" s="107" t="s">
        <v>0</v>
      </c>
      <c r="B19" s="15"/>
      <c r="C19" s="17"/>
    </row>
    <row r="20" spans="1:3" ht="15">
      <c r="A20" s="107" t="s">
        <v>34</v>
      </c>
      <c r="B20" s="15">
        <v>-359</v>
      </c>
      <c r="C20" s="17">
        <v>-396</v>
      </c>
    </row>
    <row r="21" spans="1:3" ht="15" hidden="1">
      <c r="A21" s="107" t="s">
        <v>115</v>
      </c>
      <c r="B21" s="15">
        <v>0</v>
      </c>
      <c r="C21" s="15">
        <v>0</v>
      </c>
    </row>
    <row r="22" spans="1:3" ht="15">
      <c r="A22" s="107" t="s">
        <v>125</v>
      </c>
      <c r="B22" s="18">
        <v>0</v>
      </c>
      <c r="C22" s="17">
        <v>3</v>
      </c>
    </row>
    <row r="23" spans="1:3" ht="15">
      <c r="A23" s="107" t="s">
        <v>119</v>
      </c>
      <c r="B23" s="19">
        <f>SUM(B18:B22)</f>
        <v>-462.2180000000001</v>
      </c>
      <c r="C23" s="19">
        <f>SUM(C18:C22)</f>
        <v>-144</v>
      </c>
    </row>
    <row r="24" spans="1:3" ht="15">
      <c r="A24" s="107"/>
      <c r="B24" s="20"/>
      <c r="C24" s="17"/>
    </row>
    <row r="25" spans="1:3" ht="15">
      <c r="A25" s="107" t="s">
        <v>35</v>
      </c>
      <c r="B25" s="15"/>
      <c r="C25" s="17"/>
    </row>
    <row r="26" spans="1:3" ht="15">
      <c r="A26" s="107" t="s">
        <v>36</v>
      </c>
      <c r="B26" s="21">
        <v>96</v>
      </c>
      <c r="C26" s="17">
        <v>-360</v>
      </c>
    </row>
    <row r="27" spans="1:3" ht="15">
      <c r="A27" s="107" t="s">
        <v>126</v>
      </c>
      <c r="B27" s="19">
        <f>SUM(B26:B26)</f>
        <v>96</v>
      </c>
      <c r="C27" s="19">
        <f>SUM(C26:C26)</f>
        <v>-360</v>
      </c>
    </row>
    <row r="28" spans="1:3" ht="15">
      <c r="A28" s="107"/>
      <c r="B28" s="22"/>
      <c r="C28" s="17"/>
    </row>
    <row r="29" spans="1:3" ht="15">
      <c r="A29" s="107" t="s">
        <v>37</v>
      </c>
      <c r="B29" s="20"/>
      <c r="C29" s="17"/>
    </row>
    <row r="30" spans="1:3" ht="15" hidden="1">
      <c r="A30" s="114" t="s">
        <v>99</v>
      </c>
      <c r="B30" s="15">
        <v>0</v>
      </c>
      <c r="C30" s="17">
        <v>0</v>
      </c>
    </row>
    <row r="31" spans="1:3" ht="15" hidden="1">
      <c r="A31" s="114" t="s">
        <v>116</v>
      </c>
      <c r="B31" s="15">
        <v>0</v>
      </c>
      <c r="C31" s="17">
        <v>0</v>
      </c>
    </row>
    <row r="32" spans="1:3" ht="15">
      <c r="A32" s="107" t="s">
        <v>38</v>
      </c>
      <c r="B32" s="23">
        <v>35</v>
      </c>
      <c r="C32" s="17">
        <v>-271</v>
      </c>
    </row>
    <row r="33" spans="1:3" ht="15">
      <c r="A33" s="107" t="s">
        <v>117</v>
      </c>
      <c r="B33" s="24">
        <f>SUM(B30:B32)</f>
        <v>35</v>
      </c>
      <c r="C33" s="24">
        <f>SUM(C30:C32)</f>
        <v>-271</v>
      </c>
    </row>
    <row r="34" spans="1:3" ht="15">
      <c r="A34" s="107" t="s">
        <v>0</v>
      </c>
      <c r="B34" s="25"/>
      <c r="C34" s="25"/>
    </row>
    <row r="35" spans="1:3" ht="15">
      <c r="A35" s="143" t="s">
        <v>110</v>
      </c>
      <c r="B35" s="23">
        <f>B33+B27+B23</f>
        <v>-331.2180000000001</v>
      </c>
      <c r="C35" s="23">
        <f>C33+C27+C23</f>
        <v>-775</v>
      </c>
    </row>
    <row r="36" spans="1:3" ht="15">
      <c r="A36" s="114"/>
      <c r="B36" s="23"/>
      <c r="C36" s="17"/>
    </row>
    <row r="37" spans="1:3" ht="15">
      <c r="A37" s="107" t="s">
        <v>39</v>
      </c>
      <c r="B37" s="23">
        <v>-12154</v>
      </c>
      <c r="C37" s="17">
        <v>-11461</v>
      </c>
    </row>
    <row r="38" spans="1:3" ht="15" hidden="1">
      <c r="A38" s="107" t="s">
        <v>132</v>
      </c>
      <c r="B38" s="23">
        <v>0</v>
      </c>
      <c r="C38" s="17">
        <v>0</v>
      </c>
    </row>
    <row r="39" spans="1:3" ht="15">
      <c r="A39" s="107"/>
      <c r="B39" s="21"/>
      <c r="C39" s="17"/>
    </row>
    <row r="40" spans="1:3" ht="15.75" thickBot="1">
      <c r="A40" s="107" t="s">
        <v>40</v>
      </c>
      <c r="B40" s="26">
        <f>SUM(B35:B39)</f>
        <v>-12485.218</v>
      </c>
      <c r="C40" s="26">
        <f>SUM(C35:C39)</f>
        <v>-12236</v>
      </c>
    </row>
    <row r="41" spans="1:3" ht="16.5" thickTop="1">
      <c r="A41" s="109"/>
      <c r="B41" s="144"/>
      <c r="C41" s="145"/>
    </row>
    <row r="42" spans="1:3" ht="15.75">
      <c r="A42" s="109"/>
      <c r="B42" s="29"/>
      <c r="C42" s="145"/>
    </row>
    <row r="43" spans="1:4" ht="15">
      <c r="A43" s="7" t="s">
        <v>41</v>
      </c>
      <c r="B43" s="29"/>
      <c r="C43" s="28"/>
      <c r="D43" s="102"/>
    </row>
    <row r="44" spans="1:3" ht="15.75">
      <c r="A44" s="8"/>
      <c r="B44" s="29"/>
      <c r="C44" s="28"/>
    </row>
    <row r="45" spans="1:3" ht="15">
      <c r="A45" s="7" t="s">
        <v>14</v>
      </c>
      <c r="B45" s="156">
        <v>36</v>
      </c>
      <c r="C45" s="28">
        <v>45</v>
      </c>
    </row>
    <row r="46" spans="1:3" ht="15">
      <c r="A46" s="7" t="s">
        <v>111</v>
      </c>
      <c r="B46" s="30">
        <v>-12521</v>
      </c>
      <c r="C46" s="28">
        <v>-12281</v>
      </c>
    </row>
    <row r="47" spans="1:3" ht="16.5" thickBot="1">
      <c r="A47" s="8"/>
      <c r="B47" s="31">
        <f>SUM(B45:B46)</f>
        <v>-12485</v>
      </c>
      <c r="C47" s="31">
        <f>SUM(C45:C46)</f>
        <v>-12236</v>
      </c>
    </row>
    <row r="48" spans="1:3" ht="16.5" thickTop="1">
      <c r="A48" s="8"/>
      <c r="B48" s="49">
        <f>B47-B40</f>
        <v>0.2180000000007567</v>
      </c>
      <c r="C48" s="27"/>
    </row>
    <row r="49" spans="1:3" s="32" customFormat="1" ht="15.75">
      <c r="A49" s="5"/>
      <c r="B49" s="8"/>
      <c r="C49" s="8"/>
    </row>
    <row r="50" spans="1:3" s="32" customFormat="1" ht="15.75">
      <c r="A50" s="5" t="s">
        <v>42</v>
      </c>
      <c r="B50" s="8"/>
      <c r="C50" s="8"/>
    </row>
    <row r="51" spans="1:3" ht="14.25" customHeight="1">
      <c r="A51" s="8" t="s">
        <v>144</v>
      </c>
      <c r="B51" s="7"/>
      <c r="C51" s="7"/>
    </row>
    <row r="52" spans="1:3" ht="14.25" customHeight="1">
      <c r="A52" s="8" t="s">
        <v>26</v>
      </c>
      <c r="B52" s="7"/>
      <c r="C52" s="7"/>
    </row>
    <row r="53" spans="1:3" ht="15">
      <c r="A53" s="7"/>
      <c r="B53" s="7"/>
      <c r="C53" s="7"/>
    </row>
    <row r="54" spans="2:3" ht="15">
      <c r="B54" s="102">
        <f>B47-B40</f>
        <v>0.2180000000007567</v>
      </c>
      <c r="C54" s="102">
        <f>C47-C40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61</v>
      </c>
      <c r="B1" t="s">
        <v>62</v>
      </c>
    </row>
    <row r="2" spans="1:2" ht="12.75">
      <c r="A2" t="s">
        <v>63</v>
      </c>
      <c r="B2" t="s">
        <v>64</v>
      </c>
    </row>
    <row r="3" spans="1:2" ht="12.75">
      <c r="A3" t="s">
        <v>65</v>
      </c>
      <c r="B3" t="s">
        <v>66</v>
      </c>
    </row>
    <row r="4" spans="1:2" ht="12.75">
      <c r="A4" t="s">
        <v>67</v>
      </c>
      <c r="B4" t="s">
        <v>68</v>
      </c>
    </row>
    <row r="5" spans="1:2" ht="12.75">
      <c r="A5" t="s">
        <v>69</v>
      </c>
      <c r="B5" t="s">
        <v>70</v>
      </c>
    </row>
    <row r="6" spans="1:2" ht="12.75">
      <c r="A6" t="s">
        <v>71</v>
      </c>
      <c r="B6" t="s">
        <v>72</v>
      </c>
    </row>
    <row r="7" spans="1:2" ht="12.75">
      <c r="A7" t="s">
        <v>73</v>
      </c>
      <c r="B7" t="s">
        <v>74</v>
      </c>
    </row>
    <row r="8" spans="1:2" ht="12.75">
      <c r="A8" t="s">
        <v>75</v>
      </c>
      <c r="B8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2007-05-30T09:16:49Z</cp:lastPrinted>
  <dcterms:created xsi:type="dcterms:W3CDTF">2005-08-19T02:13:51Z</dcterms:created>
  <dcterms:modified xsi:type="dcterms:W3CDTF">2007-05-30T09:17:14Z</dcterms:modified>
  <cp:category/>
  <cp:version/>
  <cp:contentType/>
  <cp:contentStatus/>
</cp:coreProperties>
</file>